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keeley/Downloads/"/>
    </mc:Choice>
  </mc:AlternateContent>
  <bookViews>
    <workbookView xWindow="880" yWindow="1460" windowWidth="24640" windowHeight="14000" xr2:uid="{FEA448CE-C6F7-ED40-B078-58FCCF721332}"/>
  </bookViews>
  <sheets>
    <sheet name="Mid-Year Approvals" sheetId="1" r:id="rId1"/>
  </sheets>
  <externalReferences>
    <externalReference r:id="rId2"/>
  </externalReferences>
  <definedNames>
    <definedName name="_xlnm._FilterDatabase" localSheetId="0" hidden="1">'Mid-Year Approvals'!$A$1:$G$1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/>
  <c r="D2" i="1"/>
  <c r="D19" i="1" s="1"/>
  <c r="F2" i="1"/>
  <c r="J2" i="1"/>
  <c r="B3" i="1"/>
  <c r="C3" i="1"/>
  <c r="F3" i="1"/>
  <c r="B4" i="1"/>
  <c r="F4" i="1"/>
  <c r="B5" i="1"/>
  <c r="C5" i="1"/>
  <c r="D5" i="1"/>
  <c r="F5" i="1"/>
  <c r="B6" i="1"/>
  <c r="F6" i="1"/>
  <c r="D7" i="1"/>
  <c r="F7" i="1"/>
  <c r="B8" i="1"/>
  <c r="C8" i="1"/>
  <c r="D8" i="1"/>
  <c r="F8" i="1"/>
  <c r="B9" i="1"/>
  <c r="C9" i="1"/>
  <c r="D9" i="1"/>
  <c r="F9" i="1"/>
  <c r="F10" i="1"/>
  <c r="B11" i="1"/>
  <c r="C11" i="1"/>
  <c r="D11" i="1"/>
  <c r="F11" i="1" s="1"/>
  <c r="B12" i="1"/>
  <c r="C12" i="1"/>
  <c r="D12" i="1"/>
  <c r="F12" i="1" s="1"/>
  <c r="B13" i="1"/>
  <c r="C13" i="1"/>
  <c r="D13" i="1"/>
  <c r="F13" i="1" s="1"/>
  <c r="F14" i="1"/>
  <c r="F15" i="1"/>
  <c r="F16" i="1"/>
  <c r="F17" i="1"/>
  <c r="F18" i="1"/>
  <c r="B19" i="1"/>
  <c r="C19" i="1"/>
  <c r="E19" i="1"/>
  <c r="J3" i="1" l="1"/>
  <c r="J4" i="1" s="1"/>
  <c r="F19" i="1"/>
</calcChain>
</file>

<file path=xl/sharedStrings.xml><?xml version="1.0" encoding="utf-8"?>
<sst xmlns="http://schemas.openxmlformats.org/spreadsheetml/2006/main" count="24" uniqueCount="24">
  <si>
    <t>Totals</t>
  </si>
  <si>
    <t>Senate-TMAYD</t>
  </si>
  <si>
    <t>GCC</t>
  </si>
  <si>
    <t>GWAC</t>
  </si>
  <si>
    <t>Quiz Bowl 2</t>
  </si>
  <si>
    <t>Men's Ultimate Frisbee</t>
  </si>
  <si>
    <t>Tri Beta</t>
  </si>
  <si>
    <t>Women's Rugby</t>
  </si>
  <si>
    <t>Panhellenic</t>
  </si>
  <si>
    <t>Fly Fishing Club</t>
  </si>
  <si>
    <t>Current Contingency</t>
  </si>
  <si>
    <t>Quiz Bowl</t>
  </si>
  <si>
    <t>Mid-Year Allocations</t>
  </si>
  <si>
    <t>Finance Club</t>
  </si>
  <si>
    <t>2017-18 Contingency</t>
  </si>
  <si>
    <t>Gustavus Interfaith Lodge</t>
  </si>
  <si>
    <t>Contigency 2017-2018</t>
  </si>
  <si>
    <t>Approved</t>
  </si>
  <si>
    <t>Remaining</t>
  </si>
  <si>
    <t>Spent</t>
  </si>
  <si>
    <t>Allocated</t>
  </si>
  <si>
    <t>Recommended</t>
  </si>
  <si>
    <t xml:space="preserve">Requested </t>
  </si>
  <si>
    <t>Club/Org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</si>
</sst>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40FF"/>
        <bgColor rgb="FFFF40F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44" fontId="0" fillId="0" borderId="0" xfId="0" applyNumberFormat="1" applyFont="1"/>
    <xf numFmtId="16" fontId="0" fillId="0" borderId="0" xfId="0" applyNumberFormat="1" applyFont="1"/>
    <xf numFmtId="0" fontId="1" fillId="0" borderId="0" xfId="0" applyFont="1" applyAlignment="1"/>
    <xf numFmtId="44" fontId="0" fillId="0" borderId="0" xfId="0" applyNumberFormat="1" applyFont="1" applyAlignment="1"/>
    <xf numFmtId="16" fontId="0" fillId="0" borderId="0" xfId="0" applyNumberFormat="1" applyFont="1" applyAlignment="1"/>
    <xf numFmtId="44" fontId="0" fillId="0" borderId="1" xfId="0" applyNumberFormat="1" applyFont="1" applyBorder="1"/>
    <xf numFmtId="0" fontId="0" fillId="0" borderId="1" xfId="0" applyFont="1" applyBorder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2" fillId="2" borderId="0" xfId="0" applyFont="1" applyFill="1" applyBorder="1"/>
    <xf numFmtId="0" fontId="2" fillId="6" borderId="0" xfId="0" applyFont="1" applyFill="1" applyBorder="1"/>
    <xf numFmtId="0" fontId="0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ficial%20Spring%20Budget-%202017-2018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inance Club"/>
      <sheetName val="Fly Fishing"/>
      <sheetName val="GCC"/>
      <sheetName val="GWAC"/>
      <sheetName val="Interfaith Lodge"/>
      <sheetName val="LineUs"/>
      <sheetName val="Men's Ultimate Frisbee"/>
      <sheetName val="Panhellenic"/>
      <sheetName val="Quiz Bowl"/>
      <sheetName val="Quiz Bowl 2"/>
      <sheetName val="Senate-TMAYD"/>
      <sheetName val="Tri-Beta"/>
      <sheetName val="Women's Rugby"/>
      <sheetName val="Student Senate"/>
      <sheetName val="DLC"/>
      <sheetName val="IGS"/>
      <sheetName val="PAs"/>
      <sheetName val="S.A.V.E"/>
      <sheetName val="Senior Week"/>
      <sheetName val="Alpha Sigma Tau"/>
      <sheetName val="Anime"/>
      <sheetName val="Botany Club"/>
      <sheetName val="BPLP"/>
      <sheetName val="Chemistry Club"/>
      <sheetName val="Club Tennis"/>
      <sheetName val="College Against Cancer"/>
      <sheetName val="Connecting Clouds"/>
      <sheetName val="CRU"/>
      <sheetName val="Dance Company"/>
      <sheetName val="Dance Team "/>
      <sheetName val="Eta Sigma Phi"/>
      <sheetName val="French Club"/>
      <sheetName val="Geology Club"/>
      <sheetName val="German Club"/>
      <sheetName val="Gustavus Martial Art"/>
      <sheetName val="Gustavus Medidation"/>
      <sheetName val="Gustie Buddies"/>
      <sheetName val="HACO"/>
      <sheetName val="Habitat for Humanity"/>
      <sheetName val="Her Campus"/>
      <sheetName val="Hill Crew"/>
      <sheetName val="History Club"/>
      <sheetName val="ICC"/>
      <sheetName val="Investment Club"/>
      <sheetName val="MCS Club"/>
      <sheetName val="Mens Lacrosse"/>
      <sheetName val="Mens Nordic Ski"/>
      <sheetName val="Mens Rugby"/>
      <sheetName val="Model UN"/>
      <sheetName val="Nu Rho Psi"/>
      <sheetName val="PASO"/>
      <sheetName val="Prepare Minister"/>
      <sheetName val="Pre-Vet"/>
      <sheetName val="Proclaim"/>
      <sheetName val="Queers &amp; Allies"/>
      <sheetName val="Running Club"/>
      <sheetName val="Russian Club"/>
      <sheetName val="Sigma Delta Pi"/>
      <sheetName val="SPS"/>
      <sheetName val="Stress Busters"/>
      <sheetName val="Swing Club"/>
      <sheetName val="Tri Sigma"/>
      <sheetName val="Vikings Society"/>
      <sheetName val="Womens Lacrosse"/>
      <sheetName val="Womens Nordic Ski"/>
      <sheetName val="Womens Rugby"/>
    </sheetNames>
    <sheetDataSet>
      <sheetData sheetId="0">
        <row r="6">
          <cell r="J6">
            <v>71682.500000000029</v>
          </cell>
        </row>
      </sheetData>
      <sheetData sheetId="1">
        <row r="53">
          <cell r="C53">
            <v>1710</v>
          </cell>
          <cell r="D53">
            <v>1560</v>
          </cell>
        </row>
      </sheetData>
      <sheetData sheetId="2">
        <row r="62">
          <cell r="C62">
            <v>4440</v>
          </cell>
          <cell r="D62">
            <v>3410</v>
          </cell>
          <cell r="E62">
            <v>3410</v>
          </cell>
        </row>
      </sheetData>
      <sheetData sheetId="3">
        <row r="35">
          <cell r="C35">
            <v>245</v>
          </cell>
          <cell r="D35">
            <v>245</v>
          </cell>
          <cell r="E35">
            <v>245</v>
          </cell>
        </row>
      </sheetData>
      <sheetData sheetId="4">
        <row r="67">
          <cell r="C67">
            <v>160</v>
          </cell>
          <cell r="D67">
            <v>160</v>
          </cell>
          <cell r="E67">
            <v>160</v>
          </cell>
        </row>
      </sheetData>
      <sheetData sheetId="5">
        <row r="29">
          <cell r="C29">
            <v>446.24000000000007</v>
          </cell>
          <cell r="D29">
            <v>446.24</v>
          </cell>
          <cell r="E29">
            <v>446.24</v>
          </cell>
        </row>
      </sheetData>
      <sheetData sheetId="6"/>
      <sheetData sheetId="7">
        <row r="61">
          <cell r="C61">
            <v>3937.2799999999997</v>
          </cell>
          <cell r="D61">
            <v>3937.2799999999997</v>
          </cell>
          <cell r="E61">
            <v>3937.2799999999997</v>
          </cell>
        </row>
      </sheetData>
      <sheetData sheetId="8">
        <row r="62">
          <cell r="C62">
            <v>1110</v>
          </cell>
        </row>
      </sheetData>
      <sheetData sheetId="9">
        <row r="35">
          <cell r="C35">
            <v>265</v>
          </cell>
        </row>
      </sheetData>
      <sheetData sheetId="10"/>
      <sheetData sheetId="11">
        <row r="67">
          <cell r="C67">
            <v>128.5</v>
          </cell>
          <cell r="D67">
            <v>128.5</v>
          </cell>
          <cell r="E67">
            <v>128.5</v>
          </cell>
        </row>
      </sheetData>
      <sheetData sheetId="12">
        <row r="67">
          <cell r="C67">
            <v>696.3</v>
          </cell>
          <cell r="D67">
            <v>696.3</v>
          </cell>
          <cell r="E67">
            <v>696.3</v>
          </cell>
        </row>
      </sheetData>
      <sheetData sheetId="13">
        <row r="51">
          <cell r="E51">
            <v>7053.25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7BCB-E4E7-604F-9942-7FAED54900FB}">
  <sheetPr>
    <tabColor rgb="FFF79646"/>
  </sheetPr>
  <dimension ref="A1:K1000"/>
  <sheetViews>
    <sheetView tabSelected="1" workbookViewId="0">
      <pane ySplit="1" topLeftCell="A2" activePane="bottomLeft" state="frozen"/>
      <selection pane="bottomLeft" activeCell="J22" sqref="J22"/>
    </sheetView>
  </sheetViews>
  <sheetFormatPr baseColWidth="10" defaultColWidth="11.1640625" defaultRowHeight="15" customHeight="1" x14ac:dyDescent="0.2"/>
  <cols>
    <col min="1" max="1" width="20" style="1" customWidth="1"/>
    <col min="2" max="2" width="13" style="1" customWidth="1"/>
    <col min="3" max="3" width="13.5" style="1" customWidth="1"/>
    <col min="4" max="6" width="11.33203125" style="1" customWidth="1"/>
    <col min="7" max="7" width="10.5" style="1" customWidth="1"/>
    <col min="8" max="8" width="2.6640625" style="1" customWidth="1"/>
    <col min="9" max="9" width="18.83203125" style="1" customWidth="1"/>
    <col min="10" max="10" width="15.6640625" style="1" customWidth="1"/>
    <col min="11" max="26" width="10.5" style="1" customWidth="1"/>
    <col min="27" max="16384" width="11.1640625" style="1"/>
  </cols>
  <sheetData>
    <row r="1" spans="1:11" ht="15.75" customHeight="1" x14ac:dyDescent="0.2">
      <c r="A1" s="15" t="s">
        <v>23</v>
      </c>
      <c r="B1" s="14" t="s">
        <v>22</v>
      </c>
      <c r="C1" s="13" t="s">
        <v>21</v>
      </c>
      <c r="D1" s="12" t="s">
        <v>20</v>
      </c>
      <c r="E1" s="12" t="s">
        <v>19</v>
      </c>
      <c r="F1" s="12" t="s">
        <v>18</v>
      </c>
      <c r="G1" s="11" t="s">
        <v>17</v>
      </c>
      <c r="I1" s="10" t="s">
        <v>16</v>
      </c>
      <c r="J1" s="9"/>
    </row>
    <row r="2" spans="1:11" ht="15.75" customHeight="1" x14ac:dyDescent="0.2">
      <c r="A2" s="1" t="s">
        <v>15</v>
      </c>
      <c r="B2" s="2">
        <f>'[1]Interfaith Lodge'!C29</f>
        <v>446.24000000000007</v>
      </c>
      <c r="C2" s="2">
        <f>'[1]Interfaith Lodge'!D29</f>
        <v>446.24</v>
      </c>
      <c r="D2" s="2">
        <f>'[1]Interfaith Lodge'!E29</f>
        <v>446.24</v>
      </c>
      <c r="E2" s="5">
        <v>131.97999999999999</v>
      </c>
      <c r="F2" s="2">
        <f>D2-E2</f>
        <v>314.26</v>
      </c>
      <c r="G2" s="3">
        <v>42996</v>
      </c>
      <c r="I2" s="1" t="s">
        <v>14</v>
      </c>
      <c r="J2" s="2">
        <f>[1]Overview!J6</f>
        <v>71682.500000000029</v>
      </c>
    </row>
    <row r="3" spans="1:11" ht="15.75" customHeight="1" x14ac:dyDescent="0.2">
      <c r="A3" s="1" t="s">
        <v>13</v>
      </c>
      <c r="B3" s="2">
        <f>'[1]Finance Club'!C53</f>
        <v>1710</v>
      </c>
      <c r="C3" s="2">
        <f>'[1]Finance Club'!D53</f>
        <v>1560</v>
      </c>
      <c r="D3" s="2">
        <v>1560</v>
      </c>
      <c r="E3" s="5">
        <v>228</v>
      </c>
      <c r="F3" s="2">
        <f>D3-E3</f>
        <v>1332</v>
      </c>
      <c r="G3" s="3">
        <v>43017</v>
      </c>
      <c r="I3" s="8" t="s">
        <v>12</v>
      </c>
      <c r="J3" s="7">
        <f>-D19</f>
        <v>-19226.57</v>
      </c>
    </row>
    <row r="4" spans="1:11" ht="15.75" customHeight="1" x14ac:dyDescent="0.2">
      <c r="A4" s="1" t="s">
        <v>11</v>
      </c>
      <c r="B4" s="2">
        <f>'[1]Quiz Bowl'!C35</f>
        <v>265</v>
      </c>
      <c r="C4" s="2">
        <v>265</v>
      </c>
      <c r="D4" s="2">
        <v>265</v>
      </c>
      <c r="E4" s="2"/>
      <c r="F4" s="2">
        <f>D4-E4</f>
        <v>265</v>
      </c>
      <c r="G4" s="3">
        <v>43017</v>
      </c>
      <c r="I4" s="1" t="s">
        <v>10</v>
      </c>
      <c r="J4" s="2">
        <f>SUM(J2:J3)</f>
        <v>52455.930000000029</v>
      </c>
    </row>
    <row r="5" spans="1:11" ht="15.75" customHeight="1" x14ac:dyDescent="0.2">
      <c r="A5" s="1" t="s">
        <v>9</v>
      </c>
      <c r="B5" s="2">
        <f>'[1]Fly Fishing'!C62</f>
        <v>4440</v>
      </c>
      <c r="C5" s="2">
        <f>'[1]Fly Fishing'!D62</f>
        <v>3410</v>
      </c>
      <c r="D5" s="2">
        <f>'[1]Fly Fishing'!E62</f>
        <v>3410</v>
      </c>
      <c r="E5" s="5">
        <v>388.09</v>
      </c>
      <c r="F5" s="2">
        <f>D5-E5</f>
        <v>3021.91</v>
      </c>
      <c r="G5" s="3">
        <v>43024</v>
      </c>
    </row>
    <row r="6" spans="1:11" ht="15.75" customHeight="1" x14ac:dyDescent="0.2">
      <c r="A6" s="4" t="s">
        <v>8</v>
      </c>
      <c r="B6" s="2">
        <f>[1]Panhellenic!C62</f>
        <v>1110</v>
      </c>
      <c r="C6" s="5">
        <v>1110</v>
      </c>
      <c r="D6" s="5">
        <v>1110</v>
      </c>
      <c r="E6" s="2"/>
      <c r="F6" s="2">
        <f>D6-E6</f>
        <v>1110</v>
      </c>
      <c r="G6" s="3">
        <v>43045</v>
      </c>
    </row>
    <row r="7" spans="1:11" ht="15.75" customHeight="1" x14ac:dyDescent="0.2">
      <c r="A7" s="4" t="s">
        <v>7</v>
      </c>
      <c r="B7" s="5">
        <v>5523.6</v>
      </c>
      <c r="C7" s="5">
        <v>5523.6</v>
      </c>
      <c r="D7" s="5">
        <f>'[1]Women''s Rugby'!E51</f>
        <v>7053.25</v>
      </c>
      <c r="E7" s="5">
        <v>7053.25</v>
      </c>
      <c r="F7" s="2">
        <f>D7-E7</f>
        <v>0</v>
      </c>
      <c r="G7" s="6">
        <v>43045</v>
      </c>
    </row>
    <row r="8" spans="1:11" ht="15.75" customHeight="1" x14ac:dyDescent="0.2">
      <c r="A8" s="4" t="s">
        <v>6</v>
      </c>
      <c r="B8" s="2">
        <f>'[1]Tri-Beta'!C67</f>
        <v>696.3</v>
      </c>
      <c r="C8" s="2">
        <f>'[1]Tri-Beta'!D67</f>
        <v>696.3</v>
      </c>
      <c r="D8" s="2">
        <f>'[1]Tri-Beta'!E67</f>
        <v>696.3</v>
      </c>
      <c r="E8" s="2"/>
      <c r="F8" s="2">
        <f>D8-E8</f>
        <v>696.3</v>
      </c>
      <c r="G8" s="6">
        <v>43059</v>
      </c>
    </row>
    <row r="9" spans="1:11" ht="15.75" customHeight="1" x14ac:dyDescent="0.2">
      <c r="A9" s="4" t="s">
        <v>5</v>
      </c>
      <c r="B9" s="2">
        <f>'[1]Men''s Ultimate Frisbee'!C61</f>
        <v>3937.2799999999997</v>
      </c>
      <c r="C9" s="2">
        <f>'[1]Men''s Ultimate Frisbee'!D61</f>
        <v>3937.2799999999997</v>
      </c>
      <c r="D9" s="2">
        <f>'[1]Men''s Ultimate Frisbee'!E61</f>
        <v>3937.2799999999997</v>
      </c>
      <c r="E9" s="2"/>
      <c r="F9" s="2">
        <f>D9-E9</f>
        <v>3937.2799999999997</v>
      </c>
      <c r="G9" s="6">
        <v>43052</v>
      </c>
    </row>
    <row r="10" spans="1:11" ht="15.75" customHeight="1" x14ac:dyDescent="0.2">
      <c r="A10" s="4" t="s">
        <v>4</v>
      </c>
      <c r="B10" s="5">
        <v>215</v>
      </c>
      <c r="C10" s="5">
        <v>215</v>
      </c>
      <c r="D10" s="5">
        <v>215</v>
      </c>
      <c r="E10" s="2"/>
      <c r="F10" s="2">
        <f>D10-E10</f>
        <v>215</v>
      </c>
      <c r="G10" s="6">
        <v>43122</v>
      </c>
    </row>
    <row r="11" spans="1:11" ht="15.75" customHeight="1" x14ac:dyDescent="0.2">
      <c r="A11" s="4" t="s">
        <v>3</v>
      </c>
      <c r="B11" s="2">
        <f>[1]GWAC!C67</f>
        <v>160</v>
      </c>
      <c r="C11" s="2">
        <f>[1]GWAC!D67</f>
        <v>160</v>
      </c>
      <c r="D11" s="2">
        <f>[1]GWAC!E67</f>
        <v>160</v>
      </c>
      <c r="E11" s="2"/>
      <c r="F11" s="2">
        <f>D11-E11</f>
        <v>160</v>
      </c>
      <c r="G11" s="3"/>
      <c r="I11" s="16"/>
      <c r="J11" s="16"/>
      <c r="K11" s="16"/>
    </row>
    <row r="12" spans="1:11" ht="15.75" customHeight="1" x14ac:dyDescent="0.2">
      <c r="A12" s="4" t="s">
        <v>2</v>
      </c>
      <c r="B12" s="2">
        <f>[1]GCC!C35</f>
        <v>245</v>
      </c>
      <c r="C12" s="2">
        <f>[1]GCC!D35</f>
        <v>245</v>
      </c>
      <c r="D12" s="2">
        <f>[1]GCC!E35</f>
        <v>245</v>
      </c>
      <c r="E12" s="5"/>
      <c r="F12" s="2">
        <f>D12-E12</f>
        <v>245</v>
      </c>
      <c r="G12" s="3"/>
      <c r="I12" s="17"/>
      <c r="J12" s="17"/>
      <c r="K12" s="18"/>
    </row>
    <row r="13" spans="1:11" ht="15.75" customHeight="1" x14ac:dyDescent="0.2">
      <c r="A13" s="4" t="s">
        <v>1</v>
      </c>
      <c r="B13" s="2">
        <f>'[1]Senate-TMAYD'!C67</f>
        <v>128.5</v>
      </c>
      <c r="C13" s="2">
        <f>'[1]Senate-TMAYD'!D67</f>
        <v>128.5</v>
      </c>
      <c r="D13" s="2">
        <f>'[1]Senate-TMAYD'!E67</f>
        <v>128.5</v>
      </c>
      <c r="E13" s="2"/>
      <c r="F13" s="2">
        <f>D13-E13</f>
        <v>128.5</v>
      </c>
      <c r="G13" s="3"/>
      <c r="I13" s="17"/>
      <c r="J13" s="17"/>
      <c r="K13" s="18"/>
    </row>
    <row r="14" spans="1:11" ht="15.75" customHeight="1" x14ac:dyDescent="0.2">
      <c r="B14" s="2"/>
      <c r="C14" s="2"/>
      <c r="D14" s="2"/>
      <c r="E14" s="2"/>
      <c r="F14" s="2">
        <f>D14-E14</f>
        <v>0</v>
      </c>
      <c r="G14" s="3"/>
      <c r="I14" s="17"/>
      <c r="J14" s="18"/>
      <c r="K14" s="18"/>
    </row>
    <row r="15" spans="1:11" ht="15.75" customHeight="1" x14ac:dyDescent="0.2">
      <c r="B15" s="2"/>
      <c r="C15" s="2"/>
      <c r="D15" s="2"/>
      <c r="E15" s="2"/>
      <c r="F15" s="2">
        <f>D15-E15</f>
        <v>0</v>
      </c>
      <c r="G15" s="3"/>
    </row>
    <row r="16" spans="1:11" ht="15.75" customHeight="1" x14ac:dyDescent="0.2">
      <c r="B16" s="2"/>
      <c r="C16" s="2"/>
      <c r="D16" s="2"/>
      <c r="E16" s="2"/>
      <c r="F16" s="2">
        <f>D16-E16</f>
        <v>0</v>
      </c>
      <c r="G16" s="3"/>
    </row>
    <row r="17" spans="1:7" ht="15.75" customHeight="1" x14ac:dyDescent="0.2">
      <c r="B17" s="2"/>
      <c r="C17" s="2"/>
      <c r="D17" s="2"/>
      <c r="E17" s="2"/>
      <c r="F17" s="2">
        <f>D17-E17</f>
        <v>0</v>
      </c>
      <c r="G17" s="3"/>
    </row>
    <row r="18" spans="1:7" ht="15.75" customHeight="1" x14ac:dyDescent="0.2">
      <c r="B18" s="2"/>
      <c r="C18" s="2"/>
      <c r="D18" s="2"/>
      <c r="E18" s="2"/>
      <c r="F18" s="2">
        <f>D18-E18</f>
        <v>0</v>
      </c>
      <c r="G18" s="3"/>
    </row>
    <row r="19" spans="1:7" ht="15.75" customHeight="1" x14ac:dyDescent="0.2">
      <c r="A19" s="1" t="s">
        <v>0</v>
      </c>
      <c r="B19" s="2">
        <f>SUM(B2:B18)</f>
        <v>18876.919999999998</v>
      </c>
      <c r="C19" s="2">
        <f>SUM(C2:C18)</f>
        <v>17696.919999999998</v>
      </c>
      <c r="D19" s="2">
        <f>SUM(D2:D18)</f>
        <v>19226.57</v>
      </c>
      <c r="E19" s="2">
        <f>SUM(E2:E18)</f>
        <v>7801.32</v>
      </c>
      <c r="F19" s="2">
        <f>D19-E19</f>
        <v>11425.25</v>
      </c>
    </row>
    <row r="20" spans="1:7" ht="15.75" customHeight="1" x14ac:dyDescent="0.2">
      <c r="B20" s="2"/>
      <c r="C20" s="2"/>
      <c r="D20" s="2"/>
      <c r="E20" s="2"/>
      <c r="F20" s="2"/>
    </row>
    <row r="21" spans="1:7" ht="15.75" customHeight="1" x14ac:dyDescent="0.2">
      <c r="B21" s="2"/>
      <c r="C21" s="2"/>
      <c r="D21" s="2"/>
      <c r="E21" s="2"/>
      <c r="F21" s="2"/>
    </row>
    <row r="22" spans="1:7" ht="15.75" customHeight="1" x14ac:dyDescent="0.2">
      <c r="B22" s="2"/>
      <c r="C22" s="2"/>
      <c r="D22" s="2"/>
      <c r="E22" s="2"/>
      <c r="F22" s="2"/>
    </row>
    <row r="23" spans="1:7" ht="15.75" customHeight="1" x14ac:dyDescent="0.2">
      <c r="B23" s="2"/>
      <c r="C23" s="2"/>
      <c r="D23" s="2"/>
      <c r="E23" s="2"/>
      <c r="F23" s="2"/>
    </row>
    <row r="24" spans="1:7" ht="15.75" customHeight="1" x14ac:dyDescent="0.2">
      <c r="B24" s="2"/>
      <c r="C24" s="2"/>
      <c r="D24" s="2"/>
      <c r="E24" s="2"/>
      <c r="F24" s="2"/>
    </row>
    <row r="25" spans="1:7" ht="15.75" customHeight="1" x14ac:dyDescent="0.2">
      <c r="B25" s="2"/>
      <c r="C25" s="2"/>
      <c r="D25" s="2"/>
      <c r="E25" s="2"/>
      <c r="F25" s="2"/>
    </row>
    <row r="26" spans="1:7" ht="15.75" customHeight="1" x14ac:dyDescent="0.2">
      <c r="B26" s="2"/>
      <c r="C26" s="2"/>
      <c r="D26" s="2"/>
      <c r="E26" s="2"/>
      <c r="F26" s="2"/>
    </row>
    <row r="27" spans="1:7" ht="15.75" customHeight="1" x14ac:dyDescent="0.2">
      <c r="B27" s="2"/>
      <c r="C27" s="2"/>
      <c r="D27" s="2"/>
      <c r="E27" s="2"/>
      <c r="F27" s="2"/>
    </row>
    <row r="28" spans="1:7" ht="15.75" customHeight="1" x14ac:dyDescent="0.2">
      <c r="B28" s="2"/>
      <c r="C28" s="2"/>
      <c r="D28" s="2"/>
      <c r="E28" s="2"/>
      <c r="F28" s="2"/>
    </row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G1" xr:uid="{00000000-0009-0000-0000-000001000000}"/>
  <mergeCells count="1">
    <mergeCell ref="I1:J1"/>
  </mergeCells>
  <conditionalFormatting sqref="J2:J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Mid-Year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Keeley</dc:creator>
  <cp:lastModifiedBy>Jack Keeley</cp:lastModifiedBy>
  <dcterms:created xsi:type="dcterms:W3CDTF">2018-02-20T02:08:25Z</dcterms:created>
  <dcterms:modified xsi:type="dcterms:W3CDTF">2018-02-20T02:08:50Z</dcterms:modified>
</cp:coreProperties>
</file>